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Baukommission\Formulare\"/>
    </mc:Choice>
  </mc:AlternateContent>
  <xr:revisionPtr revIDLastSave="0" documentId="8_{FD050F76-C550-43FD-B645-84577C455A0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P Nachweis (51-53 Bauv) " sheetId="1" r:id="rId1"/>
  </sheets>
  <definedNames>
    <definedName name="_xlnm.Print_Area" localSheetId="0">'PP Nachweis (51-53 Bauv) '!$A$1:$L$49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7" i="1" l="1"/>
  <c r="K42" i="1"/>
  <c r="G42" i="1"/>
  <c r="B44" i="1" s="1"/>
  <c r="K27" i="1"/>
  <c r="F27" i="1"/>
  <c r="K26" i="1"/>
  <c r="F26" i="1"/>
  <c r="K25" i="1"/>
  <c r="F25" i="1"/>
  <c r="K24" i="1"/>
  <c r="F24" i="1"/>
  <c r="K23" i="1"/>
  <c r="F23" i="1"/>
  <c r="K22" i="1"/>
  <c r="F22" i="1"/>
  <c r="K18" i="1"/>
  <c r="G18" i="1"/>
  <c r="F18" i="1"/>
  <c r="F28" i="1" l="1"/>
  <c r="F30" i="1" s="1"/>
  <c r="K34" i="1"/>
  <c r="F33" i="1" l="1"/>
  <c r="G33" i="1"/>
  <c r="F31" i="1"/>
  <c r="G31" i="1" s="1"/>
  <c r="G34" i="1" l="1"/>
  <c r="F34" i="1"/>
</calcChain>
</file>

<file path=xl/sharedStrings.xml><?xml version="1.0" encoding="utf-8"?>
<sst xmlns="http://schemas.openxmlformats.org/spreadsheetml/2006/main" count="53" uniqueCount="48">
  <si>
    <t xml:space="preserve">Gemeinde: </t>
  </si>
  <si>
    <t>Lage-Koordinaten:</t>
  </si>
  <si>
    <t>Adresse:</t>
  </si>
  <si>
    <t>Parzelle(n) / Baurecht-Nr.(n):</t>
  </si>
  <si>
    <t>Bauherrschaft (Name, Adresse, Kontaktperson):</t>
  </si>
  <si>
    <t>Projektverfasserin, Projektverfasser (Name, Beruf und Adresse, Kontaktperson):</t>
  </si>
  <si>
    <r>
      <t xml:space="preserve">Projektiertes Gebäude </t>
    </r>
    <r>
      <rPr>
        <sz val="12"/>
        <rFont val="Arial "/>
      </rPr>
      <t>-erforderlich</t>
    </r>
  </si>
  <si>
    <t>Diese Tabelle ist bei Nutzungsänderungen, Um- und Anbauten sowie Neubauten auszufüllen.</t>
  </si>
  <si>
    <t>Wohnnutzungen (Art. 51 BauV Abs. 2.2)</t>
  </si>
  <si>
    <t>Fahrräder und Motorräder</t>
  </si>
  <si>
    <t>Minimum</t>
  </si>
  <si>
    <t>Maximum</t>
  </si>
  <si>
    <t>Anzahl</t>
  </si>
  <si>
    <t>Total Wohnungen 
Projektiert/ Ausgeführt</t>
  </si>
  <si>
    <r>
      <t xml:space="preserve">Ansätze gemäss Art. 51 BauV
</t>
    </r>
    <r>
      <rPr>
        <sz val="6"/>
        <rFont val="Arial "/>
      </rPr>
      <t>(7.5.2014)</t>
    </r>
  </si>
  <si>
    <r>
      <t xml:space="preserve">Ansätze gemäss Art. 54c BauV
</t>
    </r>
    <r>
      <rPr>
        <sz val="6"/>
        <rFont val="Arial "/>
      </rPr>
      <t>(7.5.2014)</t>
    </r>
  </si>
  <si>
    <t>Übrige Nutzungen (Art. 52 BauV)</t>
  </si>
  <si>
    <r>
      <t>GF in m</t>
    </r>
    <r>
      <rPr>
        <b/>
        <vertAlign val="superscript"/>
        <sz val="9"/>
        <rFont val="Arial "/>
      </rPr>
      <t>2</t>
    </r>
  </si>
  <si>
    <t>n = (Art.
52 BauV)</t>
  </si>
  <si>
    <t>GF/n</t>
  </si>
  <si>
    <r>
      <t>je 100m</t>
    </r>
    <r>
      <rPr>
        <b/>
        <vertAlign val="superscript"/>
        <sz val="8"/>
        <rFont val="Arial "/>
      </rPr>
      <t>2</t>
    </r>
    <r>
      <rPr>
        <b/>
        <sz val="8"/>
        <rFont val="Arial "/>
      </rPr>
      <t xml:space="preserve"> GF</t>
    </r>
  </si>
  <si>
    <r>
      <t>Anzahl
M</t>
    </r>
    <r>
      <rPr>
        <b/>
        <sz val="7"/>
        <rFont val="Arial "/>
      </rPr>
      <t>inimum</t>
    </r>
  </si>
  <si>
    <t>Restaurant</t>
  </si>
  <si>
    <t>Einkaufen, Freizeit, Kultur</t>
  </si>
  <si>
    <t>Hotel</t>
  </si>
  <si>
    <t>Arbeiten Gewerbe, Dienstleistungen</t>
  </si>
  <si>
    <t>Spital, Heim</t>
  </si>
  <si>
    <t>Schule</t>
  </si>
  <si>
    <t>Total GF/n</t>
  </si>
  <si>
    <t>Berechnung übrige Nutzung Art. 51/52 BauV</t>
  </si>
  <si>
    <r>
      <t>Grosse Vorhaben gem. Art 53 BauV (</t>
    </r>
    <r>
      <rPr>
        <b/>
        <sz val="8"/>
        <rFont val="Arial "/>
      </rPr>
      <t>GF 200-268 = 117AP</t>
    </r>
    <r>
      <rPr>
        <b/>
        <vertAlign val="subscript"/>
        <sz val="8"/>
        <rFont val="Arial "/>
      </rPr>
      <t>M</t>
    </r>
    <r>
      <rPr>
        <b/>
        <sz val="8"/>
        <rFont val="Arial "/>
      </rPr>
      <t>)</t>
    </r>
  </si>
  <si>
    <t>Grundbedarf</t>
  </si>
  <si>
    <t xml:space="preserve">Total Abstellplätze für Motorfahrzeuge / Fahrräder: </t>
  </si>
  <si>
    <r>
      <t xml:space="preserve">Nachweis: </t>
    </r>
    <r>
      <rPr>
        <sz val="12"/>
        <rFont val="Arial "/>
      </rPr>
      <t xml:space="preserve">  -geplant</t>
    </r>
  </si>
  <si>
    <t>Autoabstellplätze:</t>
  </si>
  <si>
    <t>Veloabstellplätze:</t>
  </si>
  <si>
    <t>offen</t>
  </si>
  <si>
    <t>Garagen oder Einstellhallen: 
Projektiert / Ausgeführt</t>
  </si>
  <si>
    <t>gedeckt (unterirdisch)</t>
  </si>
  <si>
    <t>überdacht:</t>
  </si>
  <si>
    <t>Total</t>
  </si>
  <si>
    <t>Nachweis:</t>
  </si>
  <si>
    <t>Ort, Datum:</t>
  </si>
  <si>
    <t>Unterschrift: Projektverfasser/in:</t>
  </si>
  <si>
    <t>Durch Projektverfasser auszufüllen.</t>
  </si>
  <si>
    <t>Berechnungszelle</t>
  </si>
  <si>
    <r>
      <t xml:space="preserve">Parkplatznachweis
</t>
    </r>
    <r>
      <rPr>
        <sz val="10"/>
        <rFont val="Arial "/>
      </rPr>
      <t xml:space="preserve">Bauverwaltung Gsteig </t>
    </r>
  </si>
  <si>
    <t>Gsteig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</si>
</sst>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Stk.&quot;"/>
    <numFmt numFmtId="165" formatCode="#,##0\ &quot;m2.&quot;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 "/>
    </font>
    <font>
      <sz val="11"/>
      <name val="Arial "/>
    </font>
    <font>
      <b/>
      <sz val="12"/>
      <name val="Arial "/>
    </font>
    <font>
      <sz val="8"/>
      <name val="Arial "/>
    </font>
    <font>
      <sz val="11"/>
      <color theme="1"/>
      <name val="Arial "/>
    </font>
    <font>
      <sz val="9"/>
      <name val="Arial "/>
    </font>
    <font>
      <sz val="10"/>
      <name val="Arial "/>
    </font>
    <font>
      <sz val="10"/>
      <color theme="1"/>
      <name val="Arial "/>
    </font>
    <font>
      <b/>
      <sz val="10"/>
      <name val="Arial "/>
    </font>
    <font>
      <sz val="12"/>
      <name val="Arial "/>
    </font>
    <font>
      <b/>
      <sz val="9"/>
      <name val="Arial "/>
    </font>
    <font>
      <b/>
      <sz val="8"/>
      <name val="Arial "/>
    </font>
    <font>
      <sz val="6"/>
      <name val="Arial "/>
    </font>
    <font>
      <b/>
      <vertAlign val="superscript"/>
      <sz val="9"/>
      <name val="Arial "/>
    </font>
    <font>
      <b/>
      <vertAlign val="superscript"/>
      <sz val="8"/>
      <name val="Arial "/>
    </font>
    <font>
      <b/>
      <sz val="7"/>
      <name val="Arial "/>
    </font>
    <font>
      <b/>
      <vertAlign val="subscript"/>
      <sz val="8"/>
      <name val="Arial "/>
    </font>
    <font>
      <b/>
      <u/>
      <sz val="12"/>
      <name val="Arial "/>
    </font>
    <font>
      <b/>
      <u/>
      <sz val="11"/>
      <name val="Arial "/>
    </font>
    <font>
      <b/>
      <sz val="18"/>
      <name val="Arial "/>
    </font>
    <font>
      <b/>
      <sz val="11"/>
      <name val="Arial "/>
    </font>
    <font>
      <sz val="5"/>
      <name val="Arial 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4" fillId="0" borderId="2" xfId="1" applyFont="1" applyBorder="1" applyAlignment="1">
      <alignment horizontal="left"/>
    </xf>
    <xf numFmtId="4" fontId="4" fillId="0" borderId="2" xfId="1" applyNumberFormat="1" applyFont="1" applyBorder="1" applyAlignment="1">
      <alignment horizontal="left"/>
    </xf>
    <xf numFmtId="0" fontId="5" fillId="0" borderId="2" xfId="1" applyFont="1" applyBorder="1" applyAlignment="1">
      <alignment horizontal="right"/>
    </xf>
    <xf numFmtId="49" fontId="4" fillId="0" borderId="2" xfId="1" applyNumberFormat="1" applyFont="1" applyBorder="1"/>
    <xf numFmtId="49" fontId="4" fillId="0" borderId="3" xfId="1" applyNumberFormat="1" applyFont="1" applyBorder="1"/>
    <xf numFmtId="0" fontId="6" fillId="0" borderId="0" xfId="0" applyFont="1"/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4" fontId="7" fillId="0" borderId="0" xfId="1" applyNumberFormat="1" applyFont="1" applyAlignment="1">
      <alignment horizontal="left" vertic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right"/>
    </xf>
    <xf numFmtId="0" fontId="7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4" fontId="8" fillId="0" borderId="0" xfId="1" applyNumberFormat="1" applyFont="1" applyAlignment="1">
      <alignment horizontal="left" vertical="center"/>
    </xf>
    <xf numFmtId="0" fontId="9" fillId="0" borderId="0" xfId="0" applyFont="1"/>
    <xf numFmtId="4" fontId="8" fillId="0" borderId="0" xfId="1" applyNumberFormat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4" fillId="0" borderId="6" xfId="1" applyFont="1" applyBorder="1" applyAlignment="1">
      <alignment vertical="center"/>
    </xf>
    <xf numFmtId="0" fontId="10" fillId="0" borderId="7" xfId="1" applyFont="1" applyBorder="1" applyAlignment="1">
      <alignment horizontal="left"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left" vertical="center"/>
    </xf>
    <xf numFmtId="4" fontId="7" fillId="0" borderId="7" xfId="1" applyNumberFormat="1" applyFont="1" applyBorder="1" applyAlignment="1">
      <alignment horizontal="left" vertical="center"/>
    </xf>
    <xf numFmtId="0" fontId="7" fillId="0" borderId="7" xfId="1" applyFont="1" applyBorder="1" applyAlignment="1">
      <alignment horizontal="right" vertical="center"/>
    </xf>
    <xf numFmtId="0" fontId="7" fillId="0" borderId="8" xfId="1" applyFont="1" applyBorder="1" applyAlignment="1">
      <alignment horizontal="right" vertical="center"/>
    </xf>
    <xf numFmtId="0" fontId="10" fillId="0" borderId="9" xfId="1" applyFont="1" applyBorder="1" applyAlignment="1">
      <alignment vertical="center"/>
    </xf>
    <xf numFmtId="0" fontId="10" fillId="0" borderId="0" xfId="1" applyFont="1" applyAlignment="1">
      <alignment horizontal="left" vertical="center"/>
    </xf>
    <xf numFmtId="0" fontId="7" fillId="0" borderId="10" xfId="1" applyFont="1" applyBorder="1" applyAlignment="1">
      <alignment horizontal="right" vertical="center"/>
    </xf>
    <xf numFmtId="0" fontId="4" fillId="0" borderId="9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4" fontId="12" fillId="0" borderId="11" xfId="1" applyNumberFormat="1" applyFont="1" applyBorder="1" applyAlignment="1">
      <alignment horizontal="left" vertical="center"/>
    </xf>
    <xf numFmtId="4" fontId="12" fillId="0" borderId="8" xfId="1" applyNumberFormat="1" applyFont="1" applyBorder="1" applyAlignment="1">
      <alignment horizontal="left" vertical="center"/>
    </xf>
    <xf numFmtId="0" fontId="12" fillId="0" borderId="6" xfId="1" applyFont="1" applyBorder="1" applyAlignment="1">
      <alignment vertical="center"/>
    </xf>
    <xf numFmtId="0" fontId="12" fillId="0" borderId="12" xfId="1" applyFont="1" applyBorder="1" applyAlignment="1">
      <alignment vertical="center"/>
    </xf>
    <xf numFmtId="0" fontId="13" fillId="0" borderId="13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12" fillId="0" borderId="14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5" fillId="0" borderId="16" xfId="1" applyFont="1" applyBorder="1" applyAlignment="1">
      <alignment horizontal="center" vertical="center"/>
    </xf>
    <xf numFmtId="3" fontId="12" fillId="0" borderId="10" xfId="1" applyNumberFormat="1" applyFont="1" applyBorder="1" applyAlignment="1">
      <alignment horizontal="center" vertical="center"/>
    </xf>
    <xf numFmtId="4" fontId="12" fillId="0" borderId="0" xfId="1" quotePrefix="1" applyNumberFormat="1" applyFont="1" applyAlignment="1">
      <alignment horizontal="right" vertical="center" wrapText="1"/>
    </xf>
    <xf numFmtId="4" fontId="12" fillId="0" borderId="20" xfId="1" quotePrefix="1" applyNumberFormat="1" applyFont="1" applyBorder="1" applyAlignment="1">
      <alignment horizontal="right" vertical="center" wrapText="1"/>
    </xf>
    <xf numFmtId="2" fontId="7" fillId="0" borderId="0" xfId="1" quotePrefix="1" applyNumberFormat="1" applyFont="1" applyAlignment="1">
      <alignment horizontal="right" vertical="center" wrapText="1"/>
    </xf>
    <xf numFmtId="0" fontId="7" fillId="0" borderId="21" xfId="1" applyFont="1" applyBorder="1" applyAlignment="1">
      <alignment horizontal="center" vertical="center"/>
    </xf>
    <xf numFmtId="2" fontId="12" fillId="0" borderId="10" xfId="1" applyNumberFormat="1" applyFont="1" applyBorder="1" applyAlignment="1">
      <alignment horizontal="right" vertical="center"/>
    </xf>
    <xf numFmtId="2" fontId="7" fillId="0" borderId="10" xfId="1" applyNumberFormat="1" applyFont="1" applyBorder="1" applyAlignment="1">
      <alignment horizontal="right" vertical="center"/>
    </xf>
    <xf numFmtId="164" fontId="7" fillId="2" borderId="16" xfId="1" applyNumberFormat="1" applyFont="1" applyFill="1" applyBorder="1" applyAlignment="1" applyProtection="1">
      <alignment horizontal="right" vertical="center"/>
      <protection locked="0"/>
    </xf>
    <xf numFmtId="0" fontId="12" fillId="0" borderId="24" xfId="1" applyFont="1" applyBorder="1" applyAlignment="1">
      <alignment horizontal="center" vertical="center"/>
    </xf>
    <xf numFmtId="4" fontId="7" fillId="0" borderId="23" xfId="1" applyNumberFormat="1" applyFont="1" applyBorder="1" applyAlignment="1">
      <alignment horizontal="left" vertical="center"/>
    </xf>
    <xf numFmtId="4" fontId="7" fillId="0" borderId="26" xfId="1" applyNumberFormat="1" applyFont="1" applyBorder="1" applyAlignment="1">
      <alignment horizontal="left" vertical="center"/>
    </xf>
    <xf numFmtId="0" fontId="7" fillId="0" borderId="23" xfId="1" applyFont="1" applyBorder="1" applyAlignment="1">
      <alignment horizontal="center" vertical="center"/>
    </xf>
    <xf numFmtId="2" fontId="12" fillId="0" borderId="24" xfId="1" applyNumberFormat="1" applyFont="1" applyBorder="1" applyAlignment="1">
      <alignment horizontal="right" vertical="center"/>
    </xf>
    <xf numFmtId="0" fontId="8" fillId="0" borderId="9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12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textRotation="90" wrapText="1"/>
    </xf>
    <xf numFmtId="2" fontId="12" fillId="0" borderId="0" xfId="1" applyNumberFormat="1" applyFont="1" applyAlignment="1">
      <alignment horizontal="righ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left" vertical="center"/>
    </xf>
    <xf numFmtId="0" fontId="13" fillId="0" borderId="30" xfId="2" applyFont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/>
    </xf>
    <xf numFmtId="0" fontId="5" fillId="0" borderId="8" xfId="1" applyFont="1" applyBorder="1" applyAlignment="1">
      <alignment horizontal="right" vertical="center"/>
    </xf>
    <xf numFmtId="0" fontId="12" fillId="0" borderId="0" xfId="2" applyFont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34" xfId="2" applyFont="1" applyBorder="1" applyAlignment="1">
      <alignment horizontal="center" vertical="center"/>
    </xf>
    <xf numFmtId="164" fontId="12" fillId="0" borderId="10" xfId="1" applyNumberFormat="1" applyFont="1" applyBorder="1" applyAlignment="1">
      <alignment horizontal="right" vertical="center"/>
    </xf>
    <xf numFmtId="3" fontId="7" fillId="0" borderId="0" xfId="2" applyNumberFormat="1" applyFont="1" applyAlignment="1">
      <alignment horizontal="right" vertical="center"/>
    </xf>
    <xf numFmtId="3" fontId="7" fillId="0" borderId="5" xfId="2" applyNumberFormat="1" applyFont="1" applyBorder="1" applyAlignment="1">
      <alignment horizontal="center" vertical="center"/>
    </xf>
    <xf numFmtId="4" fontId="7" fillId="0" borderId="10" xfId="2" applyNumberFormat="1" applyFont="1" applyBorder="1" applyAlignment="1">
      <alignment horizontal="right" vertical="center"/>
    </xf>
    <xf numFmtId="0" fontId="7" fillId="0" borderId="32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3" fontId="7" fillId="0" borderId="4" xfId="2" applyNumberFormat="1" applyFont="1" applyBorder="1" applyAlignment="1">
      <alignment horizontal="center" vertical="center"/>
    </xf>
    <xf numFmtId="0" fontId="7" fillId="0" borderId="38" xfId="2" applyFont="1" applyBorder="1" applyAlignment="1">
      <alignment horizontal="left" vertical="center"/>
    </xf>
    <xf numFmtId="0" fontId="7" fillId="0" borderId="39" xfId="2" applyFont="1" applyBorder="1" applyAlignment="1">
      <alignment horizontal="left" vertical="center"/>
    </xf>
    <xf numFmtId="165" fontId="7" fillId="0" borderId="40" xfId="1" applyNumberFormat="1" applyFont="1" applyBorder="1" applyAlignment="1">
      <alignment horizontal="right" vertical="center"/>
    </xf>
    <xf numFmtId="0" fontId="7" fillId="0" borderId="38" xfId="2" applyFont="1" applyBorder="1" applyAlignment="1">
      <alignment horizontal="center" vertical="center"/>
    </xf>
    <xf numFmtId="0" fontId="7" fillId="0" borderId="24" xfId="2" applyFont="1" applyBorder="1" applyAlignment="1">
      <alignment horizontal="left" vertical="center"/>
    </xf>
    <xf numFmtId="0" fontId="7" fillId="0" borderId="22" xfId="1" applyFont="1" applyBorder="1" applyAlignment="1">
      <alignment horizontal="center" vertical="center" textRotation="90" wrapText="1"/>
    </xf>
    <xf numFmtId="3" fontId="7" fillId="0" borderId="23" xfId="2" applyNumberFormat="1" applyFont="1" applyBorder="1" applyAlignment="1">
      <alignment horizontal="center" vertical="center"/>
    </xf>
    <xf numFmtId="164" fontId="12" fillId="0" borderId="24" xfId="1" applyNumberFormat="1" applyFont="1" applyBorder="1" applyAlignment="1">
      <alignment vertical="center"/>
    </xf>
    <xf numFmtId="0" fontId="7" fillId="0" borderId="9" xfId="2" applyFont="1" applyBorder="1" applyAlignment="1">
      <alignment horizontal="left" vertical="center"/>
    </xf>
    <xf numFmtId="165" fontId="7" fillId="0" borderId="0" xfId="1" applyNumberFormat="1" applyFont="1" applyAlignment="1">
      <alignment horizontal="left" vertical="center"/>
    </xf>
    <xf numFmtId="0" fontId="5" fillId="0" borderId="42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164" fontId="12" fillId="0" borderId="0" xfId="1" applyNumberFormat="1" applyFont="1" applyAlignment="1">
      <alignment vertical="center"/>
    </xf>
    <xf numFmtId="3" fontId="12" fillId="0" borderId="0" xfId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3" fontId="12" fillId="0" borderId="55" xfId="1" applyNumberFormat="1" applyFont="1" applyBorder="1" applyAlignment="1">
      <alignment horizontal="right" vertical="center"/>
    </xf>
    <xf numFmtId="0" fontId="7" fillId="0" borderId="55" xfId="1" applyFont="1" applyBorder="1" applyAlignment="1">
      <alignment horizontal="left" vertical="center"/>
    </xf>
    <xf numFmtId="0" fontId="7" fillId="0" borderId="56" xfId="1" applyFont="1" applyBorder="1" applyAlignment="1">
      <alignment horizontal="right" vertical="center"/>
    </xf>
    <xf numFmtId="0" fontId="21" fillId="0" borderId="9" xfId="1" applyFont="1" applyBorder="1" applyAlignment="1">
      <alignment horizontal="left"/>
    </xf>
    <xf numFmtId="0" fontId="6" fillId="0" borderId="9" xfId="0" applyFont="1" applyBorder="1"/>
    <xf numFmtId="0" fontId="7" fillId="0" borderId="57" xfId="1" applyFont="1" applyBorder="1" applyAlignment="1">
      <alignment horizontal="left" vertical="center"/>
    </xf>
    <xf numFmtId="4" fontId="7" fillId="0" borderId="58" xfId="1" applyNumberFormat="1" applyFont="1" applyBorder="1" applyAlignment="1">
      <alignment horizontal="left" vertical="center"/>
    </xf>
    <xf numFmtId="4" fontId="7" fillId="0" borderId="59" xfId="1" applyNumberFormat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4" fillId="0" borderId="9" xfId="1" applyFont="1" applyBorder="1" applyAlignment="1">
      <alignment horizontal="left"/>
    </xf>
    <xf numFmtId="0" fontId="7" fillId="0" borderId="60" xfId="1" applyFont="1" applyBorder="1" applyAlignment="1">
      <alignment horizontal="left" vertical="center"/>
    </xf>
    <xf numFmtId="0" fontId="12" fillId="0" borderId="61" xfId="1" applyFont="1" applyBorder="1" applyAlignment="1">
      <alignment horizontal="right" vertical="center"/>
    </xf>
    <xf numFmtId="0" fontId="7" fillId="0" borderId="60" xfId="1" applyFont="1" applyBorder="1" applyAlignment="1">
      <alignment horizontal="right" vertical="center"/>
    </xf>
    <xf numFmtId="0" fontId="7" fillId="0" borderId="9" xfId="1" applyFont="1" applyBorder="1" applyAlignment="1">
      <alignment horizontal="left" vertical="center"/>
    </xf>
    <xf numFmtId="164" fontId="7" fillId="2" borderId="62" xfId="1" applyNumberFormat="1" applyFont="1" applyFill="1" applyBorder="1" applyAlignment="1" applyProtection="1">
      <alignment horizontal="center" vertical="center"/>
      <protection locked="0"/>
    </xf>
    <xf numFmtId="0" fontId="7" fillId="0" borderId="61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7" fillId="0" borderId="61" xfId="1" applyFont="1" applyBorder="1" applyAlignment="1">
      <alignment horizontal="right" vertical="center"/>
    </xf>
    <xf numFmtId="0" fontId="7" fillId="0" borderId="63" xfId="1" applyFont="1" applyBorder="1" applyAlignment="1">
      <alignment horizontal="left" vertical="center"/>
    </xf>
    <xf numFmtId="0" fontId="7" fillId="0" borderId="15" xfId="1" applyFont="1" applyBorder="1" applyAlignment="1">
      <alignment horizontal="right" vertical="center"/>
    </xf>
    <xf numFmtId="164" fontId="19" fillId="0" borderId="0" xfId="1" applyNumberFormat="1" applyFont="1" applyAlignment="1">
      <alignment horizontal="right" vertical="center"/>
    </xf>
    <xf numFmtId="164" fontId="20" fillId="0" borderId="0" xfId="1" applyNumberFormat="1" applyFont="1" applyAlignment="1">
      <alignment horizontal="right" vertical="center"/>
    </xf>
    <xf numFmtId="0" fontId="22" fillId="0" borderId="9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10" xfId="1" applyFont="1" applyBorder="1" applyAlignment="1">
      <alignment vertical="center"/>
    </xf>
    <xf numFmtId="0" fontId="7" fillId="0" borderId="22" xfId="1" applyFont="1" applyBorder="1" applyAlignment="1">
      <alignment horizontal="left" vertical="center"/>
    </xf>
    <xf numFmtId="0" fontId="7" fillId="0" borderId="23" xfId="1" applyFont="1" applyBorder="1" applyAlignment="1">
      <alignment horizontal="left" vertical="center"/>
    </xf>
    <xf numFmtId="0" fontId="5" fillId="0" borderId="23" xfId="1" applyFont="1" applyBorder="1" applyAlignment="1">
      <alignment vertical="center"/>
    </xf>
    <xf numFmtId="0" fontId="7" fillId="0" borderId="24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3" fillId="2" borderId="64" xfId="0" applyFont="1" applyFill="1" applyBorder="1" applyAlignment="1">
      <alignment horizontal="center" vertical="center"/>
    </xf>
    <xf numFmtId="0" fontId="9" fillId="0" borderId="66" xfId="0" applyFont="1" applyBorder="1"/>
    <xf numFmtId="0" fontId="5" fillId="0" borderId="0" xfId="0" applyFont="1" applyAlignment="1">
      <alignment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164" fontId="12" fillId="4" borderId="21" xfId="1" applyNumberFormat="1" applyFont="1" applyFill="1" applyBorder="1" applyAlignment="1">
      <alignment horizontal="right" vertical="center"/>
    </xf>
    <xf numFmtId="164" fontId="12" fillId="4" borderId="20" xfId="1" applyNumberFormat="1" applyFont="1" applyFill="1" applyBorder="1" applyAlignment="1">
      <alignment horizontal="right" vertical="center"/>
    </xf>
    <xf numFmtId="164" fontId="12" fillId="4" borderId="10" xfId="1" applyNumberFormat="1" applyFont="1" applyFill="1" applyBorder="1" applyAlignment="1">
      <alignment vertical="center"/>
    </xf>
    <xf numFmtId="164" fontId="7" fillId="4" borderId="33" xfId="1" applyNumberFormat="1" applyFont="1" applyFill="1" applyBorder="1" applyAlignment="1">
      <alignment vertical="center"/>
    </xf>
    <xf numFmtId="164" fontId="7" fillId="4" borderId="37" xfId="1" applyNumberFormat="1" applyFont="1" applyFill="1" applyBorder="1" applyAlignment="1">
      <alignment vertical="center"/>
    </xf>
    <xf numFmtId="4" fontId="7" fillId="4" borderId="35" xfId="1" applyNumberFormat="1" applyFont="1" applyFill="1" applyBorder="1" applyAlignment="1">
      <alignment horizontal="center" vertical="center"/>
    </xf>
    <xf numFmtId="4" fontId="7" fillId="4" borderId="41" xfId="1" applyNumberFormat="1" applyFont="1" applyFill="1" applyBorder="1" applyAlignment="1">
      <alignment horizontal="center" vertical="center"/>
    </xf>
    <xf numFmtId="164" fontId="7" fillId="4" borderId="45" xfId="1" applyNumberFormat="1" applyFont="1" applyFill="1" applyBorder="1" applyAlignment="1">
      <alignment horizontal="center" vertical="center"/>
    </xf>
    <xf numFmtId="164" fontId="7" fillId="4" borderId="46" xfId="1" applyNumberFormat="1" applyFont="1" applyFill="1" applyBorder="1" applyAlignment="1">
      <alignment horizontal="center" vertical="center"/>
    </xf>
    <xf numFmtId="164" fontId="7" fillId="4" borderId="49" xfId="1" applyNumberFormat="1" applyFont="1" applyFill="1" applyBorder="1" applyAlignment="1">
      <alignment horizontal="center" vertical="center"/>
    </xf>
    <xf numFmtId="164" fontId="7" fillId="4" borderId="50" xfId="1" applyNumberFormat="1" applyFont="1" applyFill="1" applyBorder="1" applyAlignment="1">
      <alignment horizontal="center" vertical="center"/>
    </xf>
    <xf numFmtId="164" fontId="19" fillId="4" borderId="53" xfId="1" applyNumberFormat="1" applyFont="1" applyFill="1" applyBorder="1" applyAlignment="1">
      <alignment horizontal="center" vertical="center"/>
    </xf>
    <xf numFmtId="164" fontId="19" fillId="4" borderId="54" xfId="1" applyNumberFormat="1" applyFont="1" applyFill="1" applyBorder="1" applyAlignment="1">
      <alignment horizontal="center" vertical="center"/>
    </xf>
    <xf numFmtId="0" fontId="23" fillId="4" borderId="65" xfId="0" applyFont="1" applyFill="1" applyBorder="1" applyAlignment="1">
      <alignment horizontal="center" vertical="center"/>
    </xf>
    <xf numFmtId="0" fontId="13" fillId="0" borderId="27" xfId="2" applyFont="1" applyBorder="1" applyAlignment="1">
      <alignment horizontal="left" vertical="center"/>
    </xf>
    <xf numFmtId="0" fontId="6" fillId="0" borderId="0" xfId="0" applyFont="1" applyAlignment="1">
      <alignment shrinkToFit="1"/>
    </xf>
    <xf numFmtId="165" fontId="7" fillId="2" borderId="33" xfId="1" applyNumberFormat="1" applyFont="1" applyFill="1" applyBorder="1" applyAlignment="1" applyProtection="1">
      <alignment horizontal="right" vertical="center" shrinkToFit="1"/>
      <protection locked="0"/>
    </xf>
    <xf numFmtId="164" fontId="20" fillId="4" borderId="55" xfId="1" applyNumberFormat="1" applyFont="1" applyFill="1" applyBorder="1" applyAlignment="1">
      <alignment horizontal="right" vertical="center" shrinkToFit="1"/>
    </xf>
    <xf numFmtId="164" fontId="19" fillId="4" borderId="62" xfId="1" applyNumberFormat="1" applyFont="1" applyFill="1" applyBorder="1" applyAlignment="1">
      <alignment horizontal="right" vertical="center" shrinkToFit="1"/>
    </xf>
    <xf numFmtId="164" fontId="20" fillId="4" borderId="62" xfId="1" applyNumberFormat="1" applyFont="1" applyFill="1" applyBorder="1" applyAlignment="1">
      <alignment horizontal="right" vertical="center" shrinkToFit="1"/>
    </xf>
    <xf numFmtId="0" fontId="7" fillId="0" borderId="19" xfId="1" applyFont="1" applyBorder="1" applyAlignment="1">
      <alignment horizontal="center" vertical="center" textRotation="90" wrapText="1"/>
    </xf>
    <xf numFmtId="0" fontId="7" fillId="0" borderId="25" xfId="1" applyFont="1" applyBorder="1" applyAlignment="1">
      <alignment horizontal="center" vertical="center" textRotation="90" wrapText="1"/>
    </xf>
    <xf numFmtId="0" fontId="13" fillId="0" borderId="27" xfId="2" applyFont="1" applyBorder="1" applyAlignment="1">
      <alignment horizontal="center" vertical="center" wrapText="1"/>
    </xf>
    <xf numFmtId="0" fontId="13" fillId="0" borderId="28" xfId="2" applyFont="1" applyBorder="1" applyAlignment="1">
      <alignment horizontal="center" vertical="center" wrapText="1"/>
    </xf>
    <xf numFmtId="0" fontId="8" fillId="2" borderId="4" xfId="1" applyFont="1" applyFill="1" applyBorder="1" applyAlignment="1" applyProtection="1">
      <alignment horizontal="left" vertical="center" shrinkToFit="1"/>
      <protection locked="0"/>
    </xf>
    <xf numFmtId="0" fontId="8" fillId="2" borderId="5" xfId="1" applyFont="1" applyFill="1" applyBorder="1" applyAlignment="1" applyProtection="1">
      <alignment horizontal="left" vertical="center" shrinkToFit="1"/>
      <protection locked="0"/>
    </xf>
    <xf numFmtId="0" fontId="10" fillId="2" borderId="4" xfId="1" applyFont="1" applyFill="1" applyBorder="1" applyAlignment="1" applyProtection="1">
      <alignment horizontal="left" vertical="center" shrinkToFit="1"/>
      <protection locked="0"/>
    </xf>
    <xf numFmtId="0" fontId="13" fillId="0" borderId="6" xfId="2" applyFont="1" applyBorder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13" fillId="0" borderId="8" xfId="2" applyFont="1" applyBorder="1" applyAlignment="1">
      <alignment horizontal="left" vertical="center"/>
    </xf>
    <xf numFmtId="0" fontId="13" fillId="0" borderId="14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0" fontId="13" fillId="0" borderId="16" xfId="2" applyFont="1" applyBorder="1" applyAlignment="1">
      <alignment horizontal="left" vertical="center"/>
    </xf>
    <xf numFmtId="0" fontId="12" fillId="0" borderId="6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22" xfId="1" applyFont="1" applyBorder="1" applyAlignment="1">
      <alignment horizontal="left" vertical="center" wrapText="1"/>
    </xf>
    <xf numFmtId="0" fontId="8" fillId="0" borderId="23" xfId="1" applyFont="1" applyBorder="1" applyAlignment="1">
      <alignment horizontal="left" vertical="center" wrapText="1"/>
    </xf>
    <xf numFmtId="0" fontId="7" fillId="0" borderId="32" xfId="2" applyFont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14" fontId="8" fillId="2" borderId="4" xfId="1" applyNumberFormat="1" applyFont="1" applyFill="1" applyBorder="1" applyAlignment="1" applyProtection="1">
      <alignment horizontal="left" vertical="center"/>
      <protection locked="0"/>
    </xf>
    <xf numFmtId="14" fontId="8" fillId="2" borderId="0" xfId="1" applyNumberFormat="1" applyFont="1" applyFill="1" applyAlignment="1" applyProtection="1">
      <alignment horizontal="center" vertical="center"/>
      <protection locked="0"/>
    </xf>
    <xf numFmtId="14" fontId="8" fillId="2" borderId="4" xfId="1" applyNumberFormat="1" applyFont="1" applyFill="1" applyBorder="1" applyAlignment="1" applyProtection="1">
      <alignment horizontal="center" vertical="center"/>
      <protection locked="0"/>
    </xf>
    <xf numFmtId="0" fontId="7" fillId="0" borderId="36" xfId="1" applyFont="1" applyBorder="1" applyAlignment="1">
      <alignment horizontal="center" vertical="center" textRotation="90" wrapText="1"/>
    </xf>
    <xf numFmtId="0" fontId="7" fillId="0" borderId="9" xfId="1" applyFont="1" applyBorder="1" applyAlignment="1">
      <alignment horizontal="center" vertical="center" textRotation="90" wrapText="1"/>
    </xf>
    <xf numFmtId="0" fontId="10" fillId="0" borderId="44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51" xfId="1" applyFont="1" applyBorder="1" applyAlignment="1">
      <alignment horizontal="left" vertical="center" wrapText="1"/>
    </xf>
    <xf numFmtId="0" fontId="10" fillId="0" borderId="52" xfId="1" applyFont="1" applyBorder="1" applyAlignment="1">
      <alignment horizontal="left" vertical="center" wrapText="1"/>
    </xf>
    <xf numFmtId="0" fontId="10" fillId="0" borderId="36" xfId="1" applyFont="1" applyBorder="1" applyAlignment="1">
      <alignment horizontal="left" vertical="center" wrapText="1"/>
    </xf>
    <xf numFmtId="0" fontId="10" fillId="0" borderId="47" xfId="1" applyFont="1" applyBorder="1" applyAlignment="1">
      <alignment horizontal="left" vertical="center" wrapText="1"/>
    </xf>
    <xf numFmtId="0" fontId="10" fillId="0" borderId="48" xfId="1" applyFont="1" applyBorder="1" applyAlignment="1">
      <alignment horizontal="left" vertical="center" wrapText="1"/>
    </xf>
    <xf numFmtId="0" fontId="10" fillId="0" borderId="37" xfId="1" applyFont="1" applyBorder="1" applyAlignment="1">
      <alignment horizontal="left" vertical="center" wrapText="1"/>
    </xf>
    <xf numFmtId="0" fontId="5" fillId="0" borderId="36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4"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auto="1"/>
      </font>
      <fill>
        <patternFill>
          <bgColor theme="7" tint="0.79998168889431442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K:\Kanzlei\Karin\Gsteig_Wappen_farbig(1)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132522</xdr:colOff>
      <xdr:row>0</xdr:row>
      <xdr:rowOff>41413</xdr:rowOff>
    </xdr:from>
    <xdr:to>
      <xdr:col>10</xdr:col>
      <xdr:colOff>601152</xdr:colOff>
      <xdr:row>0</xdr:row>
      <xdr:rowOff>598943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6041C5F-76EE-4AB8-A189-9FD2C715D317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348" y="41413"/>
          <a:ext cx="468630" cy="5575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showGridLines="0" showZeros="0" tabSelected="1" zoomScale="115" zoomScaleNormal="115" workbookViewId="0">
      <selection activeCell="O23" sqref="O23"/>
    </sheetView>
  </sheetViews>
  <sheetFormatPr baseColWidth="10" defaultColWidth="11.42578125" defaultRowHeight="14.25"/>
  <cols>
    <col min="1" max="1" width="11.42578125" style="6" customWidth="1"/>
    <col min="2" max="2" width="16.5703125" style="6" customWidth="1"/>
    <col min="3" max="3" width="9" style="6" customWidth="1"/>
    <col min="4" max="4" width="2.140625" style="6" customWidth="1"/>
    <col min="5" max="5" width="9.7109375" style="6" customWidth="1"/>
    <col min="6" max="6" width="10.5703125" style="6" customWidth="1"/>
    <col min="7" max="7" width="10.42578125" style="6" customWidth="1"/>
    <col min="8" max="8" width="2.7109375" style="6" customWidth="1"/>
    <col min="9" max="9" width="9.7109375" style="6" customWidth="1"/>
    <col min="10" max="10" width="4.85546875" style="6" customWidth="1"/>
    <col min="11" max="11" width="10.140625" style="6" customWidth="1"/>
    <col min="12" max="12" width="2.140625" style="6" customWidth="1"/>
    <col min="13" max="16384" width="11.42578125" style="6"/>
  </cols>
  <sheetData>
    <row r="1" spans="1:12" ht="53.25" customHeight="1">
      <c r="A1" s="190" t="s">
        <v>46</v>
      </c>
      <c r="B1" s="191"/>
      <c r="C1" s="191"/>
      <c r="D1" s="191"/>
      <c r="E1" s="191"/>
      <c r="F1" s="2"/>
      <c r="G1" s="2"/>
      <c r="H1" s="3"/>
      <c r="I1" s="1"/>
      <c r="J1" s="4"/>
      <c r="K1" s="4"/>
      <c r="L1" s="5"/>
    </row>
    <row r="2" spans="1:12">
      <c r="A2" s="7"/>
      <c r="B2" s="7"/>
      <c r="C2" s="8"/>
      <c r="D2" s="7"/>
      <c r="E2" s="7"/>
      <c r="F2" s="9"/>
      <c r="G2" s="9"/>
      <c r="H2" s="10"/>
      <c r="I2" s="10"/>
      <c r="J2" s="10"/>
      <c r="K2" s="11"/>
      <c r="L2" s="12"/>
    </row>
    <row r="3" spans="1:12" ht="15.95" customHeight="1">
      <c r="A3" s="13" t="s">
        <v>0</v>
      </c>
      <c r="B3" s="155" t="s">
        <v>47</v>
      </c>
      <c r="C3" s="155"/>
      <c r="D3" s="13"/>
      <c r="E3" s="13"/>
      <c r="F3" s="14" t="s">
        <v>1</v>
      </c>
      <c r="G3" s="15"/>
      <c r="H3" s="155"/>
      <c r="I3" s="155"/>
      <c r="J3" s="155"/>
      <c r="K3" s="155"/>
      <c r="L3" s="155"/>
    </row>
    <row r="4" spans="1:12" ht="15.95" customHeight="1">
      <c r="A4" s="13" t="s">
        <v>2</v>
      </c>
      <c r="B4" s="156"/>
      <c r="C4" s="156"/>
      <c r="D4" s="16"/>
      <c r="E4" s="13"/>
      <c r="F4" s="14" t="s">
        <v>3</v>
      </c>
      <c r="G4" s="15"/>
      <c r="H4" s="14"/>
      <c r="I4" s="17"/>
      <c r="J4" s="157"/>
      <c r="K4" s="157"/>
      <c r="L4" s="157"/>
    </row>
    <row r="5" spans="1:12" ht="15.95" customHeight="1">
      <c r="A5" s="13"/>
      <c r="B5" s="13"/>
      <c r="C5" s="18"/>
      <c r="D5" s="13"/>
      <c r="E5" s="13"/>
      <c r="F5" s="13"/>
      <c r="G5" s="14"/>
      <c r="H5" s="14"/>
      <c r="I5" s="14"/>
      <c r="J5" s="13"/>
      <c r="K5" s="13"/>
      <c r="L5" s="13"/>
    </row>
    <row r="6" spans="1:12" ht="15.95" customHeight="1">
      <c r="A6" s="13" t="s">
        <v>4</v>
      </c>
      <c r="B6" s="13"/>
      <c r="C6" s="18"/>
      <c r="D6" s="13"/>
      <c r="E6" s="13"/>
      <c r="F6" s="14"/>
      <c r="G6" s="14"/>
      <c r="H6" s="13"/>
      <c r="I6" s="13"/>
      <c r="J6" s="13"/>
      <c r="K6" s="17"/>
      <c r="L6" s="17"/>
    </row>
    <row r="7" spans="1:12" s="146" customFormat="1" ht="15.95" customHeight="1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</row>
    <row r="8" spans="1:12" ht="15.95" customHeight="1">
      <c r="A8" s="13"/>
      <c r="B8" s="13"/>
      <c r="C8" s="18"/>
      <c r="D8" s="13"/>
      <c r="E8" s="13"/>
      <c r="F8" s="14"/>
      <c r="G8" s="14"/>
      <c r="H8" s="13"/>
      <c r="I8" s="13"/>
      <c r="J8" s="13"/>
      <c r="K8" s="17"/>
      <c r="L8" s="17"/>
    </row>
    <row r="9" spans="1:12" ht="15.95" customHeight="1">
      <c r="A9" s="13" t="s">
        <v>5</v>
      </c>
      <c r="B9" s="13"/>
      <c r="C9" s="18"/>
      <c r="D9" s="13"/>
      <c r="E9" s="13"/>
      <c r="F9" s="14"/>
      <c r="G9" s="14"/>
      <c r="H9" s="13"/>
      <c r="I9" s="13"/>
      <c r="J9" s="13"/>
      <c r="K9" s="17"/>
      <c r="L9" s="17"/>
    </row>
    <row r="10" spans="1:12" ht="15.95" customHeight="1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</row>
    <row r="11" spans="1:12" ht="18.75" customHeight="1" thickBot="1">
      <c r="A11" s="7"/>
      <c r="B11" s="7"/>
      <c r="C11" s="8"/>
      <c r="D11" s="7"/>
      <c r="E11" s="7"/>
      <c r="F11" s="9"/>
      <c r="G11" s="9"/>
      <c r="H11" s="10"/>
      <c r="I11" s="10"/>
      <c r="J11" s="10"/>
      <c r="K11" s="11"/>
      <c r="L11" s="12"/>
    </row>
    <row r="12" spans="1:12" ht="15.75">
      <c r="A12" s="19" t="s">
        <v>6</v>
      </c>
      <c r="B12" s="20"/>
      <c r="C12" s="21"/>
      <c r="D12" s="22"/>
      <c r="E12" s="22"/>
      <c r="F12" s="23"/>
      <c r="G12" s="23"/>
      <c r="H12" s="22"/>
      <c r="I12" s="22"/>
      <c r="J12" s="22"/>
      <c r="K12" s="24"/>
      <c r="L12" s="25"/>
    </row>
    <row r="13" spans="1:12">
      <c r="A13" s="26" t="s">
        <v>7</v>
      </c>
      <c r="B13" s="27"/>
      <c r="C13" s="8"/>
      <c r="D13" s="7"/>
      <c r="E13" s="7"/>
      <c r="F13" s="9"/>
      <c r="G13" s="9"/>
      <c r="H13" s="7"/>
      <c r="I13" s="7"/>
      <c r="J13" s="7"/>
      <c r="K13" s="12"/>
      <c r="L13" s="28"/>
    </row>
    <row r="14" spans="1:12" ht="6.95" customHeight="1" thickBot="1">
      <c r="A14" s="29"/>
      <c r="B14" s="27"/>
      <c r="C14" s="8"/>
      <c r="D14" s="7"/>
      <c r="E14" s="7"/>
      <c r="F14" s="9"/>
      <c r="G14" s="9"/>
      <c r="H14" s="7"/>
      <c r="I14" s="7"/>
      <c r="J14" s="7"/>
      <c r="K14" s="12"/>
      <c r="L14" s="28"/>
    </row>
    <row r="15" spans="1:12" ht="15" customHeight="1">
      <c r="A15" s="158" t="s">
        <v>8</v>
      </c>
      <c r="B15" s="159"/>
      <c r="C15" s="160"/>
      <c r="D15" s="30"/>
      <c r="E15" s="164"/>
      <c r="F15" s="31"/>
      <c r="G15" s="32"/>
      <c r="H15" s="30"/>
      <c r="I15" s="33" t="s">
        <v>9</v>
      </c>
      <c r="J15" s="34"/>
      <c r="K15" s="35"/>
      <c r="L15" s="36"/>
    </row>
    <row r="16" spans="1:12" ht="9.9499999999999993" customHeight="1">
      <c r="A16" s="161"/>
      <c r="B16" s="162"/>
      <c r="C16" s="163"/>
      <c r="D16" s="30"/>
      <c r="E16" s="165"/>
      <c r="F16" s="37" t="s">
        <v>10</v>
      </c>
      <c r="G16" s="38" t="s">
        <v>11</v>
      </c>
      <c r="H16" s="30"/>
      <c r="I16" s="39"/>
      <c r="J16" s="40"/>
      <c r="K16" s="41" t="s">
        <v>12</v>
      </c>
      <c r="L16" s="36"/>
    </row>
    <row r="17" spans="1:18" ht="9.9499999999999993" customHeight="1">
      <c r="A17" s="166" t="s">
        <v>13</v>
      </c>
      <c r="B17" s="167"/>
      <c r="C17" s="42"/>
      <c r="D17" s="12"/>
      <c r="E17" s="151" t="s">
        <v>14</v>
      </c>
      <c r="F17" s="43"/>
      <c r="G17" s="44"/>
      <c r="H17" s="45"/>
      <c r="I17" s="151" t="s">
        <v>15</v>
      </c>
      <c r="J17" s="46"/>
      <c r="K17" s="47"/>
      <c r="L17" s="48"/>
    </row>
    <row r="18" spans="1:18" ht="32.25" customHeight="1">
      <c r="A18" s="166"/>
      <c r="B18" s="167"/>
      <c r="C18" s="49"/>
      <c r="D18" s="12"/>
      <c r="E18" s="151"/>
      <c r="F18" s="131">
        <f>ROUND(IF(C18=0,0,IF(C18=0,0,IF(C18&lt;3,1,IF(C18=3,2,C18*0.5)))),0)</f>
        <v>0</v>
      </c>
      <c r="G18" s="132">
        <f>ROUND(IF(C18=0,0,IF(C18=0,0,IF(C18=1,4,IF(C18=2,5,IF(C18=3,7,C18*2))))),0)</f>
        <v>0</v>
      </c>
      <c r="H18" s="45"/>
      <c r="I18" s="151"/>
      <c r="J18" s="8">
        <v>2</v>
      </c>
      <c r="K18" s="133" t="str">
        <f>IF(C18="","",C18*J18)</f>
        <v/>
      </c>
      <c r="L18" s="48"/>
    </row>
    <row r="19" spans="1:18" ht="9.9499999999999993" customHeight="1" thickBot="1">
      <c r="A19" s="168"/>
      <c r="B19" s="169"/>
      <c r="C19" s="50"/>
      <c r="D19" s="7"/>
      <c r="E19" s="152"/>
      <c r="F19" s="51"/>
      <c r="G19" s="52"/>
      <c r="H19" s="7"/>
      <c r="I19" s="152"/>
      <c r="J19" s="53"/>
      <c r="K19" s="54"/>
      <c r="L19" s="48"/>
    </row>
    <row r="20" spans="1:18" ht="7.5" customHeight="1" thickBot="1">
      <c r="A20" s="55"/>
      <c r="B20" s="56"/>
      <c r="C20" s="57"/>
      <c r="D20" s="7"/>
      <c r="E20" s="58"/>
      <c r="F20" s="9"/>
      <c r="G20" s="9"/>
      <c r="H20" s="7"/>
      <c r="I20" s="58"/>
      <c r="J20" s="8"/>
      <c r="K20" s="59"/>
      <c r="L20" s="48"/>
    </row>
    <row r="21" spans="1:18" s="69" customFormat="1" ht="20.100000000000001" customHeight="1">
      <c r="A21" s="145" t="s">
        <v>16</v>
      </c>
      <c r="B21" s="60"/>
      <c r="C21" s="61" t="s">
        <v>17</v>
      </c>
      <c r="D21" s="62"/>
      <c r="E21" s="63" t="s">
        <v>18</v>
      </c>
      <c r="F21" s="64" t="s">
        <v>19</v>
      </c>
      <c r="G21" s="65"/>
      <c r="H21" s="66"/>
      <c r="I21" s="153" t="s">
        <v>20</v>
      </c>
      <c r="J21" s="154"/>
      <c r="K21" s="67" t="s">
        <v>21</v>
      </c>
      <c r="L21" s="68"/>
    </row>
    <row r="22" spans="1:18" s="70" customFormat="1" ht="20.100000000000001" customHeight="1">
      <c r="A22" s="170" t="s">
        <v>22</v>
      </c>
      <c r="B22" s="171"/>
      <c r="C22" s="147"/>
      <c r="E22" s="71">
        <v>15</v>
      </c>
      <c r="F22" s="136">
        <f t="shared" ref="F22:F27" si="0">IF(C22=0,0,C22/E22)</f>
        <v>0</v>
      </c>
      <c r="G22" s="72"/>
      <c r="H22" s="73"/>
      <c r="I22" s="178" t="s">
        <v>15</v>
      </c>
      <c r="J22" s="74">
        <v>3</v>
      </c>
      <c r="K22" s="134" t="str">
        <f t="shared" ref="K22:K27" si="1">IF(C22="","",C22/100*J22)</f>
        <v/>
      </c>
      <c r="L22" s="75"/>
    </row>
    <row r="23" spans="1:18" s="70" customFormat="1" ht="20.100000000000001" customHeight="1">
      <c r="A23" s="170" t="s">
        <v>23</v>
      </c>
      <c r="B23" s="171"/>
      <c r="C23" s="147"/>
      <c r="E23" s="71">
        <v>20</v>
      </c>
      <c r="F23" s="136">
        <f t="shared" si="0"/>
        <v>0</v>
      </c>
      <c r="G23" s="72"/>
      <c r="H23" s="73"/>
      <c r="I23" s="179"/>
      <c r="J23" s="74">
        <v>3</v>
      </c>
      <c r="K23" s="134" t="str">
        <f t="shared" si="1"/>
        <v/>
      </c>
      <c r="L23" s="75"/>
    </row>
    <row r="24" spans="1:18" s="70" customFormat="1" ht="20.100000000000001" customHeight="1">
      <c r="A24" s="76" t="s">
        <v>24</v>
      </c>
      <c r="B24" s="77"/>
      <c r="C24" s="147"/>
      <c r="E24" s="71">
        <v>30</v>
      </c>
      <c r="F24" s="136">
        <f t="shared" si="0"/>
        <v>0</v>
      </c>
      <c r="G24" s="72"/>
      <c r="H24" s="73"/>
      <c r="I24" s="179"/>
      <c r="J24" s="74">
        <v>2</v>
      </c>
      <c r="K24" s="134" t="str">
        <f t="shared" si="1"/>
        <v/>
      </c>
      <c r="L24" s="75"/>
    </row>
    <row r="25" spans="1:18" s="70" customFormat="1" ht="23.25" customHeight="1">
      <c r="A25" s="170" t="s">
        <v>25</v>
      </c>
      <c r="B25" s="171"/>
      <c r="C25" s="147"/>
      <c r="E25" s="71">
        <v>50</v>
      </c>
      <c r="F25" s="136">
        <f t="shared" si="0"/>
        <v>0</v>
      </c>
      <c r="G25" s="72"/>
      <c r="H25" s="73"/>
      <c r="I25" s="179"/>
      <c r="J25" s="78">
        <v>2</v>
      </c>
      <c r="K25" s="135" t="str">
        <f t="shared" si="1"/>
        <v/>
      </c>
      <c r="L25" s="75"/>
    </row>
    <row r="26" spans="1:18" s="70" customFormat="1" ht="20.100000000000001" customHeight="1">
      <c r="A26" s="76" t="s">
        <v>26</v>
      </c>
      <c r="B26" s="77"/>
      <c r="C26" s="147"/>
      <c r="E26" s="71">
        <v>100</v>
      </c>
      <c r="F26" s="136">
        <f t="shared" si="0"/>
        <v>0</v>
      </c>
      <c r="G26" s="72"/>
      <c r="H26" s="73"/>
      <c r="I26" s="179"/>
      <c r="J26" s="74">
        <v>1</v>
      </c>
      <c r="K26" s="134" t="str">
        <f t="shared" si="1"/>
        <v/>
      </c>
      <c r="L26" s="75"/>
    </row>
    <row r="27" spans="1:18" s="70" customFormat="1" ht="20.100000000000001" customHeight="1">
      <c r="A27" s="76" t="s">
        <v>27</v>
      </c>
      <c r="B27" s="77"/>
      <c r="C27" s="147"/>
      <c r="E27" s="71">
        <v>120</v>
      </c>
      <c r="F27" s="136">
        <f t="shared" si="0"/>
        <v>0</v>
      </c>
      <c r="G27" s="72"/>
      <c r="H27" s="73"/>
      <c r="I27" s="179"/>
      <c r="J27" s="74">
        <v>10</v>
      </c>
      <c r="K27" s="134" t="str">
        <f t="shared" si="1"/>
        <v/>
      </c>
      <c r="L27" s="75"/>
      <c r="R27" s="70">
        <f>O27*P27-Q27</f>
        <v>0</v>
      </c>
    </row>
    <row r="28" spans="1:18" s="70" customFormat="1" ht="21" customHeight="1" thickBot="1">
      <c r="A28" s="79"/>
      <c r="B28" s="80"/>
      <c r="C28" s="81"/>
      <c r="E28" s="82" t="s">
        <v>28</v>
      </c>
      <c r="F28" s="137">
        <f>SUM(F22:F27)</f>
        <v>0</v>
      </c>
      <c r="G28" s="83"/>
      <c r="H28" s="73"/>
      <c r="I28" s="84"/>
      <c r="J28" s="85"/>
      <c r="K28" s="86"/>
      <c r="L28" s="75"/>
    </row>
    <row r="29" spans="1:18" s="70" customFormat="1" ht="15" customHeight="1">
      <c r="A29" s="87"/>
      <c r="C29" s="88"/>
      <c r="F29" s="89" t="s">
        <v>10</v>
      </c>
      <c r="G29" s="90" t="s">
        <v>11</v>
      </c>
      <c r="H29" s="73"/>
      <c r="I29" s="58"/>
      <c r="J29" s="91"/>
      <c r="K29" s="92"/>
      <c r="L29" s="75"/>
    </row>
    <row r="30" spans="1:18" s="70" customFormat="1" ht="15" hidden="1" customHeight="1">
      <c r="A30" s="87"/>
      <c r="C30" s="88"/>
      <c r="F30" s="129">
        <f>ROUND(IF(F28=0,0,IF(F28&lt;=5,1,0.6*F28-3)),0)</f>
        <v>0</v>
      </c>
      <c r="G30" s="130"/>
      <c r="H30" s="73"/>
      <c r="I30" s="58"/>
      <c r="J30" s="91"/>
      <c r="K30" s="92"/>
      <c r="L30" s="75"/>
    </row>
    <row r="31" spans="1:18" s="70" customFormat="1" ht="20.100000000000001" customHeight="1">
      <c r="A31" s="180" t="s">
        <v>29</v>
      </c>
      <c r="B31" s="181"/>
      <c r="C31" s="181"/>
      <c r="D31" s="181"/>
      <c r="E31" s="181"/>
      <c r="F31" s="138">
        <f>IF(F28=0,0,IF(F30&lt;=0,1,F30))</f>
        <v>0</v>
      </c>
      <c r="G31" s="139">
        <f>ROUND(IF(F31=0,0,(0.8*F28+5)+G18),0)</f>
        <v>0</v>
      </c>
      <c r="H31" s="73"/>
      <c r="I31" s="58"/>
      <c r="J31" s="91"/>
      <c r="K31" s="92"/>
      <c r="L31" s="75"/>
    </row>
    <row r="32" spans="1:18" s="70" customFormat="1" ht="9.9499999999999993" customHeight="1">
      <c r="A32" s="184" t="s">
        <v>30</v>
      </c>
      <c r="B32" s="185"/>
      <c r="C32" s="185"/>
      <c r="D32" s="185"/>
      <c r="E32" s="186"/>
      <c r="F32" s="188" t="s">
        <v>31</v>
      </c>
      <c r="G32" s="189"/>
      <c r="H32" s="73"/>
      <c r="I32" s="58"/>
      <c r="J32" s="91"/>
      <c r="K32" s="92"/>
      <c r="L32" s="75"/>
    </row>
    <row r="33" spans="1:12" s="94" customFormat="1" ht="20.100000000000001" customHeight="1">
      <c r="A33" s="180"/>
      <c r="B33" s="181"/>
      <c r="C33" s="181"/>
      <c r="D33" s="181"/>
      <c r="E33" s="187"/>
      <c r="F33" s="140">
        <f>ROUND(IF(F28&lt;200,0,0.25*F28+50),0)</f>
        <v>0</v>
      </c>
      <c r="G33" s="141">
        <f>ROUND(IF(F28&lt;200,0,165),0)</f>
        <v>0</v>
      </c>
      <c r="H33" s="93"/>
      <c r="I33" s="7"/>
      <c r="J33" s="7"/>
      <c r="K33" s="12"/>
      <c r="L33" s="28"/>
    </row>
    <row r="34" spans="1:12" s="94" customFormat="1" ht="32.25" customHeight="1" thickBot="1">
      <c r="A34" s="182" t="s">
        <v>32</v>
      </c>
      <c r="B34" s="183"/>
      <c r="C34" s="183"/>
      <c r="D34" s="183"/>
      <c r="E34" s="183"/>
      <c r="F34" s="142">
        <f>(IF(AND(F28&gt;200,F28&lt;=268),117,IF(F28&gt;268,F33,F31)))+F18</f>
        <v>0</v>
      </c>
      <c r="G34" s="143">
        <f>IF(F28&gt;200,G33,G31)+G18</f>
        <v>0</v>
      </c>
      <c r="H34" s="95"/>
      <c r="I34" s="96"/>
      <c r="J34" s="96"/>
      <c r="K34" s="148" t="str">
        <f>IF(SUM(K18:K27)=0,"",SUM(K18:K27))</f>
        <v/>
      </c>
      <c r="L34" s="97"/>
    </row>
    <row r="35" spans="1:12" ht="7.5" customHeight="1" thickTop="1" thickBot="1">
      <c r="A35" s="98"/>
      <c r="B35" s="7"/>
      <c r="C35" s="8"/>
      <c r="D35" s="7"/>
      <c r="E35" s="7"/>
      <c r="F35" s="9"/>
      <c r="G35" s="9"/>
      <c r="H35" s="7"/>
      <c r="I35" s="7"/>
      <c r="J35" s="7"/>
      <c r="K35" s="12"/>
      <c r="L35" s="28"/>
    </row>
    <row r="36" spans="1:12" ht="8.25" customHeight="1">
      <c r="A36" s="99"/>
      <c r="B36" s="7"/>
      <c r="C36" s="8"/>
      <c r="D36" s="7"/>
      <c r="E36" s="100"/>
      <c r="F36" s="101"/>
      <c r="G36" s="102"/>
      <c r="H36" s="7"/>
      <c r="I36" s="103"/>
      <c r="J36" s="22"/>
      <c r="K36" s="25"/>
      <c r="L36" s="28"/>
    </row>
    <row r="37" spans="1:12" ht="15.75">
      <c r="A37" s="104" t="s">
        <v>33</v>
      </c>
      <c r="B37" s="7"/>
      <c r="C37" s="8"/>
      <c r="D37" s="7"/>
      <c r="E37" s="105"/>
      <c r="F37" s="9"/>
      <c r="G37" s="106" t="s">
        <v>34</v>
      </c>
      <c r="H37" s="7"/>
      <c r="I37" s="107"/>
      <c r="K37" s="106" t="s">
        <v>35</v>
      </c>
      <c r="L37" s="28"/>
    </row>
    <row r="38" spans="1:12" ht="20.100000000000001" customHeight="1">
      <c r="A38" s="108"/>
      <c r="B38" s="7"/>
      <c r="C38" s="7"/>
      <c r="D38" s="7"/>
      <c r="E38" s="105"/>
      <c r="F38" s="12" t="s">
        <v>36</v>
      </c>
      <c r="G38" s="109"/>
      <c r="H38" s="7"/>
      <c r="I38" s="105"/>
      <c r="J38" s="12" t="s">
        <v>36</v>
      </c>
      <c r="K38" s="109"/>
      <c r="L38" s="28"/>
    </row>
    <row r="39" spans="1:12" ht="12.75" customHeight="1">
      <c r="A39" s="172" t="s">
        <v>37</v>
      </c>
      <c r="B39" s="173"/>
      <c r="C39" s="173"/>
      <c r="D39" s="7"/>
      <c r="E39" s="105"/>
      <c r="F39" s="9"/>
      <c r="G39" s="110"/>
      <c r="H39" s="7"/>
      <c r="I39" s="105"/>
      <c r="J39" s="7"/>
      <c r="K39" s="110"/>
      <c r="L39" s="28"/>
    </row>
    <row r="40" spans="1:12" ht="20.100000000000001" customHeight="1">
      <c r="A40" s="172"/>
      <c r="B40" s="173"/>
      <c r="C40" s="173"/>
      <c r="D40" s="7"/>
      <c r="E40" s="105"/>
      <c r="F40" s="12" t="s">
        <v>38</v>
      </c>
      <c r="G40" s="109"/>
      <c r="H40" s="7"/>
      <c r="I40" s="105"/>
      <c r="J40" s="111" t="s">
        <v>39</v>
      </c>
      <c r="K40" s="109"/>
      <c r="L40" s="28"/>
    </row>
    <row r="41" spans="1:12">
      <c r="A41" s="108"/>
      <c r="B41" s="7"/>
      <c r="C41" s="7"/>
      <c r="D41" s="7"/>
      <c r="E41" s="105"/>
      <c r="F41" s="9"/>
      <c r="G41" s="110"/>
      <c r="H41" s="7"/>
      <c r="I41" s="105"/>
      <c r="J41" s="7"/>
      <c r="K41" s="112"/>
      <c r="L41" s="28"/>
    </row>
    <row r="42" spans="1:12" ht="25.5" customHeight="1">
      <c r="A42" s="108"/>
      <c r="B42" s="7"/>
      <c r="C42" s="7"/>
      <c r="D42" s="7"/>
      <c r="E42" s="113"/>
      <c r="F42" s="114" t="s">
        <v>40</v>
      </c>
      <c r="G42" s="149" t="str">
        <f>IF(G38+G40=0,"",SUM(G38:G40))</f>
        <v/>
      </c>
      <c r="H42" s="7"/>
      <c r="I42" s="113"/>
      <c r="J42" s="114" t="s">
        <v>40</v>
      </c>
      <c r="K42" s="150" t="str">
        <f>IF(K38+K40=0,"",SUM(K38:K40))</f>
        <v/>
      </c>
      <c r="L42" s="28"/>
    </row>
    <row r="43" spans="1:12" ht="7.5" customHeight="1">
      <c r="A43" s="108"/>
      <c r="B43" s="7"/>
      <c r="C43" s="7"/>
      <c r="D43" s="7"/>
      <c r="E43" s="7"/>
      <c r="F43" s="12"/>
      <c r="G43" s="115"/>
      <c r="H43" s="7"/>
      <c r="I43" s="7"/>
      <c r="J43" s="12"/>
      <c r="K43" s="116"/>
      <c r="L43" s="28"/>
    </row>
    <row r="44" spans="1:12" ht="25.5" customHeight="1">
      <c r="A44" s="117" t="s">
        <v>41</v>
      </c>
      <c r="B44" s="174" t="str">
        <f>(IF(G42="","Fehlende Eingaben für Parkplatz Nachweis",IF(G42&gt;G34,"Zu viele Parkplätze nachgewiesen",IF(G42&lt;F34,"Zu wenig Parkplätze nachgewiesen","Befindet sich in vorgeschrieberer Bandbreite"))))</f>
        <v>Fehlende Eingaben für Parkplatz Nachweis</v>
      </c>
      <c r="C44" s="174"/>
      <c r="D44" s="174"/>
      <c r="E44" s="174"/>
      <c r="F44" s="174"/>
      <c r="G44" s="174"/>
      <c r="H44" s="118"/>
      <c r="I44" s="118"/>
      <c r="J44" s="118"/>
      <c r="K44" s="118"/>
      <c r="L44" s="119"/>
    </row>
    <row r="45" spans="1:12" ht="7.5" customHeight="1" thickBot="1">
      <c r="A45" s="120"/>
      <c r="B45" s="121"/>
      <c r="C45" s="53"/>
      <c r="D45" s="121"/>
      <c r="E45" s="121"/>
      <c r="F45" s="51"/>
      <c r="G45" s="121"/>
      <c r="H45" s="121"/>
      <c r="I45" s="121"/>
      <c r="J45" s="122"/>
      <c r="K45" s="121"/>
      <c r="L45" s="123"/>
    </row>
    <row r="46" spans="1:12" ht="7.5" customHeight="1">
      <c r="A46" s="7"/>
      <c r="B46" s="7"/>
      <c r="C46" s="8"/>
      <c r="D46" s="7"/>
      <c r="E46" s="7"/>
      <c r="F46" s="9"/>
      <c r="G46" s="7"/>
      <c r="H46" s="124"/>
      <c r="I46" s="7"/>
      <c r="J46" s="124"/>
      <c r="K46" s="12"/>
      <c r="L46" s="12"/>
    </row>
    <row r="47" spans="1:12" s="15" customFormat="1" ht="23.45" customHeight="1">
      <c r="A47" s="125" t="s">
        <v>42</v>
      </c>
      <c r="B47" s="175"/>
      <c r="C47" s="175"/>
      <c r="D47" s="175"/>
      <c r="G47" s="17" t="s">
        <v>43</v>
      </c>
      <c r="H47" s="176"/>
      <c r="I47" s="176"/>
      <c r="J47" s="176"/>
      <c r="K47" s="176"/>
      <c r="L47" s="176"/>
    </row>
    <row r="48" spans="1:12" s="15" customFormat="1" ht="20.100000000000001" customHeight="1">
      <c r="B48" s="125"/>
      <c r="C48" s="18"/>
      <c r="D48" s="125"/>
      <c r="E48" s="13"/>
      <c r="H48" s="177"/>
      <c r="I48" s="177"/>
      <c r="J48" s="177"/>
      <c r="K48" s="177"/>
      <c r="L48" s="177"/>
    </row>
    <row r="49" spans="1:12" s="15" customFormat="1" ht="15.6" customHeight="1">
      <c r="B49" s="126" t="s">
        <v>44</v>
      </c>
      <c r="C49" s="125"/>
      <c r="E49" s="144" t="s">
        <v>45</v>
      </c>
      <c r="F49" s="127"/>
      <c r="G49" s="128"/>
      <c r="H49" s="125"/>
    </row>
    <row r="50" spans="1:12" s="15" customFormat="1" ht="11.25" customHeight="1">
      <c r="A50" s="125"/>
      <c r="B50" s="125"/>
      <c r="C50" s="18"/>
      <c r="D50" s="125"/>
      <c r="E50" s="13"/>
      <c r="F50" s="16"/>
      <c r="G50" s="125"/>
      <c r="H50" s="125"/>
      <c r="I50" s="125"/>
      <c r="J50" s="125"/>
      <c r="K50" s="125"/>
      <c r="L50" s="17"/>
    </row>
  </sheetData>
  <sheetProtection selectLockedCells="1"/>
  <mergeCells count="25">
    <mergeCell ref="A1:E1"/>
    <mergeCell ref="A22:B22"/>
    <mergeCell ref="A39:C40"/>
    <mergeCell ref="B44:G44"/>
    <mergeCell ref="B47:D47"/>
    <mergeCell ref="H47:L48"/>
    <mergeCell ref="I22:I27"/>
    <mergeCell ref="A23:B23"/>
    <mergeCell ref="A25:B25"/>
    <mergeCell ref="A31:E31"/>
    <mergeCell ref="A34:E34"/>
    <mergeCell ref="A32:E33"/>
    <mergeCell ref="F32:G32"/>
    <mergeCell ref="I17:I19"/>
    <mergeCell ref="I21:J21"/>
    <mergeCell ref="B3:C3"/>
    <mergeCell ref="H3:L3"/>
    <mergeCell ref="B4:C4"/>
    <mergeCell ref="J4:L4"/>
    <mergeCell ref="A7:L7"/>
    <mergeCell ref="A10:L10"/>
    <mergeCell ref="A15:C16"/>
    <mergeCell ref="E15:E16"/>
    <mergeCell ref="A17:B19"/>
    <mergeCell ref="E17:E19"/>
  </mergeCells>
  <conditionalFormatting sqref="B44">
    <cfRule type="expression" dxfId="3" priority="1">
      <formula>$G$42&lt;$F$34</formula>
    </cfRule>
    <cfRule type="expression" dxfId="2" priority="2">
      <formula>$G$42=""</formula>
    </cfRule>
    <cfRule type="expression" dxfId="1" priority="3">
      <formula>AND($G$42&gt;=$F$34,$G$42&lt;=$G$34)</formula>
    </cfRule>
    <cfRule type="expression" dxfId="0" priority="4">
      <formula>$G$42&gt;$G$34</formula>
    </cfRule>
  </conditionalFormatting>
  <pageMargins left="0.39370078740157483" right="0.39370078740157483" top="0.39370078740157483" bottom="0.39370078740157483" header="0.31496062992125984" footer="0.11811023622047245"/>
  <pageSetup paperSize="9" scale="95" orientation="portrait" r:id="rId1"/>
  <headerFooter>
    <oddFooter>&amp;R&amp;8 &amp;A /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PP Nachweis (51-53 Bauv) </vt:lpstr>
      <vt:lpstr>'PP Nachweis (51-53 Bauv) 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Romang</dc:creator>
  <cp:lastModifiedBy>Karin Würsten</cp:lastModifiedBy>
  <cp:lastPrinted>2023-10-30T08:40:31Z</cp:lastPrinted>
  <dcterms:created xsi:type="dcterms:W3CDTF">2023-10-23T20:33:17Z</dcterms:created>
  <dcterms:modified xsi:type="dcterms:W3CDTF">2026-02-09T07:23:06Z</dcterms:modified>
</cp:coreProperties>
</file>